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ЭтаКнига" defaultThemeVersion="124226"/>
  <bookViews>
    <workbookView xWindow="480" yWindow="120" windowWidth="18135" windowHeight="1000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15" i="1" l="1"/>
  <c r="F14" i="1"/>
  <c r="F13" i="1"/>
  <c r="F9" i="1" l="1"/>
  <c r="F8" i="1"/>
  <c r="F11" i="1"/>
  <c r="F10" i="1" l="1"/>
  <c r="F12" i="1"/>
  <c r="F17" i="1" l="1"/>
</calcChain>
</file>

<file path=xl/sharedStrings.xml><?xml version="1.0" encoding="utf-8"?>
<sst xmlns="http://schemas.openxmlformats.org/spreadsheetml/2006/main" count="68" uniqueCount="45">
  <si>
    <t>№</t>
  </si>
  <si>
    <t>Наименование</t>
  </si>
  <si>
    <t>Кафедра</t>
  </si>
  <si>
    <t>Ответственный за закупку</t>
  </si>
  <si>
    <t>Стоимость в бел. Руб.</t>
  </si>
  <si>
    <t>Организация поставщик</t>
  </si>
  <si>
    <t>Организация поставщик № 2</t>
  </si>
  <si>
    <t>АСУ</t>
  </si>
  <si>
    <t>416-417/к.2</t>
  </si>
  <si>
    <t>ЗАО NetExpert http://www.netexpert.by/</t>
  </si>
  <si>
    <t>ЧТУП "БелОргТехноСервис http://megaprice.by/3/17/1085/</t>
  </si>
  <si>
    <t>Даниленко Сергей Григорьевич</t>
  </si>
  <si>
    <t xml:space="preserve">http:// www.gigabit.by -ООО «Целестрон» </t>
  </si>
  <si>
    <t>http://force.shop.by/Kompjutery_svjaz</t>
  </si>
  <si>
    <t>ООО "Айтекскомп" (ITEX) г.Могилев</t>
  </si>
  <si>
    <t>ЧТУП "БелОргТехноСервис http://megaprice.by</t>
  </si>
  <si>
    <t>ПЭВМ ITEX i3 (5 шт)</t>
  </si>
  <si>
    <t>Сумма:</t>
  </si>
  <si>
    <t xml:space="preserve">Модем -маршрутизатор с точкой доступа WiFi - ZyXEL </t>
  </si>
  <si>
    <t>Цифровая видеокамера Sony    (в комплекте штатив )</t>
  </si>
  <si>
    <t xml:space="preserve">ИБП APC  1000VA </t>
  </si>
  <si>
    <t xml:space="preserve">Коммутатор Cisco </t>
  </si>
  <si>
    <t xml:space="preserve">Маршрутизатор CISCO 2901 </t>
  </si>
  <si>
    <t xml:space="preserve">Маршрутизатор CISCO 1901 </t>
  </si>
  <si>
    <t>План закупки оборудования кафедрой АСУ на 2014 год</t>
  </si>
  <si>
    <t>ПО Windows Serwer 2012</t>
  </si>
  <si>
    <t>ЧП "Хорошие программы" г.Могилев</t>
  </si>
  <si>
    <t>www.mysoft.by/category</t>
  </si>
  <si>
    <t>1.1</t>
  </si>
  <si>
    <t>1.2</t>
  </si>
  <si>
    <t>1.3</t>
  </si>
  <si>
    <t>1.4</t>
  </si>
  <si>
    <t>1.5</t>
  </si>
  <si>
    <t>1.6</t>
  </si>
  <si>
    <t>ИТОГО:</t>
  </si>
  <si>
    <t>ПО Windows 8 (на 15 ПЭВМ)</t>
  </si>
  <si>
    <t>ПО Антивирурус Касперского (на 20 ПЭВМ)</t>
  </si>
  <si>
    <t>Шкаф телекоммуникационный 27U в комлекте (полка,Блок вентиляторов, Блок рознток,Path-panel RJ-45 )</t>
  </si>
  <si>
    <r>
      <rPr>
        <sz val="12"/>
        <color indexed="8"/>
        <rFont val="Times New Roman"/>
        <family val="1"/>
        <charset val="204"/>
      </rPr>
      <t xml:space="preserve">Связь Телеком Системы. </t>
    </r>
    <r>
      <rPr>
        <sz val="12"/>
        <color theme="1"/>
        <rFont val="Times New Roman"/>
        <family val="1"/>
        <charset val="204"/>
      </rPr>
      <t>http://stelsys.by/catalog/shkaf-telekommunikacionnyj-19/</t>
    </r>
  </si>
  <si>
    <r>
      <rPr>
        <sz val="12"/>
        <color indexed="8"/>
        <rFont val="Times New Roman"/>
        <family val="1"/>
        <charset val="204"/>
      </rPr>
      <t>ИП Новогран Александр Петрович</t>
    </r>
    <r>
      <rPr>
        <sz val="12"/>
        <color theme="1"/>
        <rFont val="Times New Roman"/>
        <family val="1"/>
        <charset val="204"/>
      </rPr>
      <t>, Свидетельство о регистрации 591600281; http://rakurs.by/</t>
    </r>
  </si>
  <si>
    <r>
      <rPr>
        <sz val="12"/>
        <color indexed="8"/>
        <rFont val="Times New Roman"/>
        <family val="1"/>
        <charset val="204"/>
      </rPr>
      <t>ИП Станкевич Андрей Михайлович; Свидетельство о регистрации 191170715; http://964.shop.onliner.by/shopreviews/video/</t>
    </r>
  </si>
  <si>
    <t>Лабораторный стенд для исследования систем передачи данных АСОИ</t>
  </si>
  <si>
    <t xml:space="preserve">Заведующий кафедрой АСУ </t>
  </si>
  <si>
    <t>Крутолевич С.К.</t>
  </si>
  <si>
    <t xml:space="preserve"> Номер аудитории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</si>
</sst>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4C4C4C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30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3" fontId="2" fillId="0" borderId="2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3" fontId="4" fillId="0" borderId="1" xfId="1" applyNumberFormat="1" applyFont="1" applyBorder="1" applyAlignment="1" applyProtection="1">
      <alignment horizontal="center" vertical="center" wrapText="1"/>
    </xf>
    <xf numFmtId="0" fontId="5" fillId="0" borderId="0" xfId="0" applyFont="1"/>
    <xf numFmtId="0" fontId="2" fillId="0" borderId="0" xfId="0" applyFont="1" applyAlignment="1">
      <alignment horizontal="center" wrapText="1"/>
    </xf>
    <xf numFmtId="0" fontId="2" fillId="0" borderId="0" xfId="0" applyFont="1" applyBorder="1"/>
    <xf numFmtId="0" fontId="2" fillId="0" borderId="1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49" fontId="2" fillId="0" borderId="0" xfId="0" applyNumberFormat="1" applyFont="1" applyBorder="1" applyAlignment="1">
      <alignment horizontal="right" wrapText="1"/>
    </xf>
    <xf numFmtId="3" fontId="2" fillId="0" borderId="0" xfId="0" applyNumberFormat="1" applyFont="1" applyBorder="1" applyAlignment="1">
      <alignment wrapText="1"/>
    </xf>
    <xf numFmtId="0" fontId="2" fillId="0" borderId="0" xfId="0" applyFont="1" applyAlignment="1">
      <alignment wrapText="1"/>
    </xf>
    <xf numFmtId="49" fontId="2" fillId="0" borderId="0" xfId="0" applyNumberFormat="1" applyFont="1"/>
    <xf numFmtId="0" fontId="2" fillId="0" borderId="1" xfId="0" applyFont="1" applyBorder="1" applyAlignment="1">
      <alignment horizontal="left" vertical="center" wrapText="1" indent="1"/>
    </xf>
    <xf numFmtId="0" fontId="2" fillId="0" borderId="6" xfId="0" applyFont="1" applyBorder="1" applyAlignment="1">
      <alignment horizontal="center" vertical="center" textRotation="90" wrapText="1"/>
    </xf>
    <xf numFmtId="0" fontId="2" fillId="0" borderId="7" xfId="0" applyFont="1" applyBorder="1" applyAlignment="1">
      <alignment horizontal="center" vertical="center" textRotation="90" wrapText="1"/>
    </xf>
    <xf numFmtId="0" fontId="2" fillId="0" borderId="2" xfId="0" applyFont="1" applyBorder="1" applyAlignment="1">
      <alignment horizontal="center" vertical="center" textRotation="90" wrapText="1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Alignment="1">
      <alignment wrapText="1"/>
    </xf>
    <xf numFmtId="0" fontId="2" fillId="0" borderId="3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right" vertical="center" wrapText="1"/>
    </xf>
    <xf numFmtId="0" fontId="2" fillId="0" borderId="5" xfId="0" applyFont="1" applyBorder="1" applyAlignment="1">
      <alignment horizontal="right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megaprice.by/3/17/1084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J19"/>
  <sheetViews>
    <sheetView tabSelected="1" zoomScaleNormal="100" workbookViewId="0">
      <selection activeCell="B14" sqref="B14"/>
    </sheetView>
  </sheetViews>
  <sheetFormatPr defaultRowHeight="15.75" x14ac:dyDescent="0.25"/>
  <cols>
    <col min="1" max="1" width="5.85546875" style="16" customWidth="1"/>
    <col min="2" max="2" width="37.140625" style="1" customWidth="1"/>
    <col min="3" max="3" width="8.7109375" style="1" customWidth="1"/>
    <col min="4" max="4" width="8.42578125" style="1" customWidth="1"/>
    <col min="5" max="5" width="8" style="20" customWidth="1"/>
    <col min="6" max="6" width="15" style="1" customWidth="1"/>
    <col min="7" max="7" width="27.85546875" style="19" customWidth="1"/>
    <col min="8" max="8" width="29.7109375" style="19" customWidth="1"/>
    <col min="9" max="9" width="22.85546875" style="1" customWidth="1"/>
    <col min="10" max="10" width="31.5703125" style="1" customWidth="1"/>
    <col min="11" max="16384" width="9.140625" style="1"/>
  </cols>
  <sheetData>
    <row r="1" spans="1:10" ht="38.25" customHeight="1" x14ac:dyDescent="0.3">
      <c r="A1" s="25" t="s">
        <v>24</v>
      </c>
      <c r="B1" s="25"/>
      <c r="C1" s="25"/>
      <c r="D1" s="25"/>
      <c r="E1" s="25"/>
      <c r="F1" s="25"/>
      <c r="G1" s="25"/>
      <c r="H1" s="26"/>
    </row>
    <row r="2" spans="1:10" ht="63" x14ac:dyDescent="0.25">
      <c r="A2" s="2" t="s">
        <v>0</v>
      </c>
      <c r="B2" s="2" t="s">
        <v>1</v>
      </c>
      <c r="C2" s="2" t="s">
        <v>2</v>
      </c>
      <c r="D2" s="3" t="s">
        <v>3</v>
      </c>
      <c r="E2" s="4" t="s">
        <v>44</v>
      </c>
      <c r="F2" s="3" t="s">
        <v>4</v>
      </c>
      <c r="G2" s="2" t="s">
        <v>5</v>
      </c>
      <c r="H2" s="2" t="s">
        <v>6</v>
      </c>
    </row>
    <row r="3" spans="1:10" ht="67.5" customHeight="1" x14ac:dyDescent="0.25">
      <c r="A3" s="2">
        <v>1</v>
      </c>
      <c r="B3" s="5" t="s">
        <v>41</v>
      </c>
      <c r="C3" s="6"/>
      <c r="D3" s="22" t="s">
        <v>11</v>
      </c>
      <c r="E3" s="22" t="s">
        <v>8</v>
      </c>
      <c r="F3" s="7"/>
      <c r="G3" s="2"/>
      <c r="H3" s="2"/>
    </row>
    <row r="4" spans="1:10" ht="66.75" customHeight="1" x14ac:dyDescent="0.25">
      <c r="A4" s="8" t="s">
        <v>28</v>
      </c>
      <c r="B4" s="21" t="s">
        <v>37</v>
      </c>
      <c r="C4" s="6" t="s">
        <v>7</v>
      </c>
      <c r="D4" s="23"/>
      <c r="E4" s="23"/>
      <c r="F4" s="9">
        <v>6450000</v>
      </c>
      <c r="G4" s="2" t="s">
        <v>38</v>
      </c>
      <c r="H4" s="10" t="s">
        <v>9</v>
      </c>
    </row>
    <row r="5" spans="1:10" ht="48.75" customHeight="1" x14ac:dyDescent="0.25">
      <c r="A5" s="8" t="s">
        <v>29</v>
      </c>
      <c r="B5" s="21" t="s">
        <v>18</v>
      </c>
      <c r="C5" s="6" t="s">
        <v>7</v>
      </c>
      <c r="D5" s="23"/>
      <c r="E5" s="23"/>
      <c r="F5" s="9">
        <v>717600</v>
      </c>
      <c r="G5" s="11" t="s">
        <v>12</v>
      </c>
      <c r="H5" s="10" t="s">
        <v>15</v>
      </c>
      <c r="J5" s="12"/>
    </row>
    <row r="6" spans="1:10" ht="47.25" customHeight="1" x14ac:dyDescent="0.25">
      <c r="A6" s="8" t="s">
        <v>30</v>
      </c>
      <c r="B6" s="21" t="s">
        <v>20</v>
      </c>
      <c r="C6" s="6" t="s">
        <v>7</v>
      </c>
      <c r="D6" s="23"/>
      <c r="E6" s="23"/>
      <c r="F6" s="9">
        <v>9528500</v>
      </c>
      <c r="G6" s="10" t="s">
        <v>10</v>
      </c>
      <c r="H6" s="10" t="s">
        <v>9</v>
      </c>
    </row>
    <row r="7" spans="1:10" ht="54" customHeight="1" x14ac:dyDescent="0.25">
      <c r="A7" s="8" t="s">
        <v>31</v>
      </c>
      <c r="B7" s="21" t="s">
        <v>21</v>
      </c>
      <c r="C7" s="6" t="s">
        <v>7</v>
      </c>
      <c r="D7" s="23"/>
      <c r="E7" s="23"/>
      <c r="F7" s="9">
        <v>3548000</v>
      </c>
      <c r="G7" s="13" t="s">
        <v>13</v>
      </c>
      <c r="H7" s="10" t="s">
        <v>9</v>
      </c>
    </row>
    <row r="8" spans="1:10" s="14" customFormat="1" ht="33.75" customHeight="1" x14ac:dyDescent="0.25">
      <c r="A8" s="8" t="s">
        <v>32</v>
      </c>
      <c r="B8" s="21" t="s">
        <v>22</v>
      </c>
      <c r="C8" s="6" t="s">
        <v>7</v>
      </c>
      <c r="D8" s="23"/>
      <c r="E8" s="23"/>
      <c r="F8" s="9">
        <f>19000000+6000000</f>
        <v>25000000</v>
      </c>
      <c r="G8" s="10" t="s">
        <v>9</v>
      </c>
      <c r="H8" s="10" t="s">
        <v>13</v>
      </c>
    </row>
    <row r="9" spans="1:10" s="14" customFormat="1" ht="52.5" customHeight="1" x14ac:dyDescent="0.25">
      <c r="A9" s="8" t="s">
        <v>33</v>
      </c>
      <c r="B9" s="21" t="s">
        <v>23</v>
      </c>
      <c r="C9" s="6" t="s">
        <v>7</v>
      </c>
      <c r="D9" s="24"/>
      <c r="E9" s="24"/>
      <c r="F9" s="9">
        <f>16000000+6000000</f>
        <v>22000000</v>
      </c>
      <c r="G9" s="10" t="s">
        <v>9</v>
      </c>
      <c r="H9" s="10" t="s">
        <v>13</v>
      </c>
    </row>
    <row r="10" spans="1:10" s="14" customFormat="1" ht="29.25" customHeight="1" x14ac:dyDescent="0.25">
      <c r="A10" s="8"/>
      <c r="B10" s="27" t="s">
        <v>34</v>
      </c>
      <c r="C10" s="28"/>
      <c r="D10" s="28"/>
      <c r="E10" s="29"/>
      <c r="F10" s="9">
        <f>SUM(F4:F9)</f>
        <v>67244100</v>
      </c>
      <c r="G10" s="10"/>
      <c r="H10" s="10"/>
    </row>
    <row r="11" spans="1:10" s="14" customFormat="1" ht="42" customHeight="1" x14ac:dyDescent="0.25">
      <c r="A11" s="2">
        <v>2</v>
      </c>
      <c r="B11" s="21" t="s">
        <v>16</v>
      </c>
      <c r="C11" s="10" t="s">
        <v>7</v>
      </c>
      <c r="D11" s="22" t="s">
        <v>11</v>
      </c>
      <c r="E11" s="22" t="s">
        <v>8</v>
      </c>
      <c r="F11" s="9">
        <f>5220000*5</f>
        <v>26100000</v>
      </c>
      <c r="G11" s="10" t="s">
        <v>14</v>
      </c>
      <c r="H11" s="10" t="s">
        <v>15</v>
      </c>
    </row>
    <row r="12" spans="1:10" s="14" customFormat="1" ht="65.25" customHeight="1" x14ac:dyDescent="0.25">
      <c r="A12" s="2">
        <v>3</v>
      </c>
      <c r="B12" s="21" t="s">
        <v>19</v>
      </c>
      <c r="C12" s="6" t="s">
        <v>7</v>
      </c>
      <c r="D12" s="23"/>
      <c r="E12" s="23"/>
      <c r="F12" s="9">
        <f>2622000+1012000</f>
        <v>3634000</v>
      </c>
      <c r="G12" s="13" t="s">
        <v>39</v>
      </c>
      <c r="H12" s="10" t="s">
        <v>40</v>
      </c>
    </row>
    <row r="13" spans="1:10" s="14" customFormat="1" ht="39" customHeight="1" x14ac:dyDescent="0.25">
      <c r="A13" s="2">
        <v>4</v>
      </c>
      <c r="B13" s="21" t="s">
        <v>25</v>
      </c>
      <c r="C13" s="10" t="s">
        <v>7</v>
      </c>
      <c r="D13" s="23"/>
      <c r="E13" s="23"/>
      <c r="F13" s="9">
        <f>216*1.2*9330+ 10.87*1.3*9330*20</f>
        <v>5055180.5999999996</v>
      </c>
      <c r="G13" s="10" t="s">
        <v>26</v>
      </c>
      <c r="H13" s="15" t="s">
        <v>27</v>
      </c>
    </row>
    <row r="14" spans="1:10" s="14" customFormat="1" ht="35.25" customHeight="1" x14ac:dyDescent="0.25">
      <c r="A14" s="2">
        <v>5</v>
      </c>
      <c r="B14" s="21" t="s">
        <v>35</v>
      </c>
      <c r="C14" s="10" t="s">
        <v>7</v>
      </c>
      <c r="D14" s="23"/>
      <c r="E14" s="23"/>
      <c r="F14" s="9">
        <f>228.96*9330*1.3*15</f>
        <v>41655837.600000001</v>
      </c>
      <c r="G14" s="10" t="s">
        <v>26</v>
      </c>
      <c r="H14" s="15" t="s">
        <v>27</v>
      </c>
    </row>
    <row r="15" spans="1:10" ht="34.5" customHeight="1" x14ac:dyDescent="0.25">
      <c r="A15" s="2">
        <v>6</v>
      </c>
      <c r="B15" s="21" t="s">
        <v>36</v>
      </c>
      <c r="C15" s="10" t="s">
        <v>7</v>
      </c>
      <c r="D15" s="24"/>
      <c r="E15" s="23"/>
      <c r="F15" s="9">
        <f>216*1.3*9330</f>
        <v>2619864</v>
      </c>
      <c r="G15" s="10" t="s">
        <v>26</v>
      </c>
      <c r="H15" s="15" t="s">
        <v>27</v>
      </c>
    </row>
    <row r="16" spans="1:10" x14ac:dyDescent="0.25">
      <c r="A16" s="2"/>
      <c r="B16" s="21"/>
      <c r="C16" s="10"/>
      <c r="D16" s="2"/>
      <c r="E16" s="2"/>
      <c r="F16" s="9"/>
      <c r="G16" s="10"/>
      <c r="H16" s="10"/>
    </row>
    <row r="17" spans="2:6" ht="26.25" customHeight="1" x14ac:dyDescent="0.25">
      <c r="E17" s="17" t="s">
        <v>17</v>
      </c>
      <c r="F17" s="18">
        <f>SUM(F10:F16)</f>
        <v>146308982.19999999</v>
      </c>
    </row>
    <row r="19" spans="2:6" x14ac:dyDescent="0.25">
      <c r="B19" s="1" t="s">
        <v>42</v>
      </c>
      <c r="F19" s="1" t="s">
        <v>43</v>
      </c>
    </row>
  </sheetData>
  <mergeCells count="6">
    <mergeCell ref="D11:D15"/>
    <mergeCell ref="E11:E15"/>
    <mergeCell ref="A1:H1"/>
    <mergeCell ref="B10:E10"/>
    <mergeCell ref="D3:D9"/>
    <mergeCell ref="E3:E9"/>
  </mergeCells>
  <hyperlinks>
    <hyperlink ref="H7" r:id="rId1" display="http://megaprice.by/3/17/1084/"/>
  </hyperlinks>
  <pageMargins left="0.25" right="0.25" top="0.75" bottom="0.75" header="0.3" footer="0.3"/>
  <pageSetup paperSize="9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Садовский</dc:creator>
  <cp:lastModifiedBy>Сергей К. Крутолевич</cp:lastModifiedBy>
  <cp:lastPrinted>2013-10-10T11:07:12Z</cp:lastPrinted>
  <dcterms:created xsi:type="dcterms:W3CDTF">2012-12-12T06:55:57Z</dcterms:created>
  <dcterms:modified xsi:type="dcterms:W3CDTF">2014-09-09T14:14:10Z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96 96 1600 900</vt:lpwstr>
  </property>
</Properties>
</file>